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<sst xmlns="http://schemas.openxmlformats.org/spreadsheetml/2006/main" count="82" uniqueCount="69">
  <si>
    <r>
      <t xml:space="preserve">                                        РАСЧЕТ НА ПРОЧНОСТЬ И УСТОЙЧИВОСТЬ</t>
    </r>
    <r>
      <rPr>
        <sz val="10"/>
        <rFont val="T-FLEX Type A"/>
        <family val="0"/>
      </rPr>
      <t xml:space="preserve">  </t>
    </r>
  </si>
  <si>
    <t xml:space="preserve">                                      (Расчет выполнен согласно СП 42-103-2003, ПРИЛОЖЕНИЕ Г )</t>
  </si>
  <si>
    <t>ИСХОДНЫЕ ДАННЫЕ</t>
  </si>
  <si>
    <t>Газопровод диаметром</t>
  </si>
  <si>
    <t xml:space="preserve">рабочее давление </t>
  </si>
  <si>
    <t xml:space="preserve">температура эксплуатации </t>
  </si>
  <si>
    <t xml:space="preserve">температурный перепад </t>
  </si>
  <si>
    <t xml:space="preserve">проектируемый срок эксплуатации </t>
  </si>
  <si>
    <t>радиус упругого изгиба газопровода</t>
  </si>
  <si>
    <t>угол поворота оси  газопровода</t>
  </si>
  <si>
    <t xml:space="preserve">вес одного пригруза </t>
  </si>
  <si>
    <t xml:space="preserve">плотность материала пригруза </t>
  </si>
  <si>
    <t xml:space="preserve">плотность воды с уч.Раств.в ней солей </t>
  </si>
  <si>
    <t>De=</t>
  </si>
  <si>
    <t>SDR=</t>
  </si>
  <si>
    <t>P=</t>
  </si>
  <si>
    <t>t=</t>
  </si>
  <si>
    <t>dt=</t>
  </si>
  <si>
    <t>MПа</t>
  </si>
  <si>
    <t>лет=</t>
  </si>
  <si>
    <t>B=</t>
  </si>
  <si>
    <t>Qpr=</t>
  </si>
  <si>
    <t>pb=</t>
  </si>
  <si>
    <t>pw=</t>
  </si>
  <si>
    <t>рад</t>
  </si>
  <si>
    <t>м</t>
  </si>
  <si>
    <t>формулам (6), (13) и (3) (СП 42-103-2003, ПРИЛОЖЕНИЕ Г).</t>
  </si>
  <si>
    <t xml:space="preserve">В нашем случае     G = </t>
  </si>
  <si>
    <t xml:space="preserve"> при температуре эксплуатации0°С Е=</t>
  </si>
  <si>
    <t>Мпа</t>
  </si>
  <si>
    <t xml:space="preserve"> </t>
  </si>
  <si>
    <t>qизг=</t>
  </si>
  <si>
    <t>масса 1 м пг трубы</t>
  </si>
  <si>
    <t>mq</t>
  </si>
  <si>
    <t>ya=</t>
  </si>
  <si>
    <t xml:space="preserve">  1,1 или 1,05</t>
  </si>
  <si>
    <t>кг/м3</t>
  </si>
  <si>
    <t>кг</t>
  </si>
  <si>
    <t>MRS ПЭ80=</t>
  </si>
  <si>
    <t>кН/м3</t>
  </si>
  <si>
    <t>yp=</t>
  </si>
  <si>
    <t>g=</t>
  </si>
  <si>
    <t>yb=</t>
  </si>
  <si>
    <t xml:space="preserve">1.Толщина стенки трубы </t>
  </si>
  <si>
    <t>S=de/SDR=</t>
  </si>
  <si>
    <t xml:space="preserve">2.Нормативная выталкивающая сила воды </t>
  </si>
  <si>
    <t xml:space="preserve"> gw=</t>
  </si>
  <si>
    <t>3.Напряжение в стенке трубы</t>
  </si>
  <si>
    <t xml:space="preserve"> б=</t>
  </si>
  <si>
    <t xml:space="preserve">4.Угол поворота оси трубопровода  </t>
  </si>
  <si>
    <t>В=</t>
  </si>
  <si>
    <t>5.Момент инерции</t>
  </si>
  <si>
    <t>I=</t>
  </si>
  <si>
    <t>кН/м</t>
  </si>
  <si>
    <t>qизг=32*Е*I/(9*B*B*p*p*p)=</t>
  </si>
  <si>
    <t>q=mq*g=</t>
  </si>
  <si>
    <t xml:space="preserve">6.Определяем величины             ,      ,        ,        соответственно по графику на рисунке 3 </t>
  </si>
  <si>
    <t>7.Определение веса каждого пригруза</t>
  </si>
  <si>
    <t>Qпр=</t>
  </si>
  <si>
    <t>lпр=</t>
  </si>
  <si>
    <t>Шаг пригрузов</t>
  </si>
  <si>
    <t>р=</t>
  </si>
  <si>
    <t>Коэффициент надежности</t>
  </si>
  <si>
    <t>Vпр=</t>
  </si>
  <si>
    <t>м3</t>
  </si>
  <si>
    <t>кH/м2(мешки сцем-песч раствором1:3)</t>
  </si>
  <si>
    <t>Следовательно принимаем пригрузы весом</t>
  </si>
  <si>
    <t>с шагом</t>
  </si>
  <si>
    <t>материал ПЭ ,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</si>
</sst>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0"/>
    <numFmt numFmtId="169" formatCode="0.00000000"/>
    <numFmt numFmtId="170" formatCode="0.000000000000"/>
    <numFmt numFmtId="171" formatCode="0.0"/>
    <numFmt numFmtId="172" formatCode="[$-FC19]d\ mmmm\ yyyy\ &quot;г.&quot;"/>
  </numFmts>
  <fonts count="10">
    <font>
      <sz val="10"/>
      <name val="T-FLEX Type A"/>
      <family val="0"/>
    </font>
    <font>
      <sz val="10"/>
      <name val="Arial Cyr"/>
      <family val="0"/>
    </font>
    <font>
      <sz val="8"/>
      <name val="Arial Cyr"/>
      <family val="0"/>
    </font>
    <font>
      <b/>
      <sz val="10"/>
      <name val="T-FLEX Type A"/>
      <family val="0"/>
    </font>
    <font>
      <sz val="9"/>
      <color indexed="8"/>
      <name val="T-FLEX Type A"/>
      <family val="0"/>
    </font>
    <font>
      <sz val="12"/>
      <color indexed="8"/>
      <name val="T-FLEX Type A"/>
      <family val="0"/>
    </font>
    <font>
      <i/>
      <sz val="9"/>
      <color indexed="8"/>
      <name val="ISOCPEUR"/>
      <family val="0"/>
    </font>
    <font>
      <b/>
      <u val="single"/>
      <sz val="10"/>
      <name val="T-FLEX Type A"/>
      <family val="0"/>
    </font>
    <font>
      <i/>
      <sz val="12"/>
      <color indexed="8"/>
      <name val="T-FLEX Type A"/>
      <family val="0"/>
    </font>
    <font>
      <i/>
      <sz val="9"/>
      <color indexed="8"/>
      <name val="T-FLEX Type A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168" fontId="0" fillId="0" borderId="0" xfId="0" applyNumberForma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/>
      <protection/>
    </xf>
    <xf numFmtId="1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71" fontId="7" fillId="0" borderId="0" xfId="0" applyNumberFormat="1" applyFont="1" applyAlignment="1" applyProtection="1">
      <alignment/>
      <protection/>
    </xf>
    <xf numFmtId="0" fontId="0" fillId="0" borderId="1" xfId="0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0" borderId="0" xfId="0" applyNumberFormat="1" applyAlignment="1" applyProtection="1">
      <alignment/>
      <protection/>
    </xf>
    <xf numFmtId="0" fontId="0" fillId="0" borderId="1" xfId="0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1" xfId="0" applyFont="1" applyFill="1" applyBorder="1" applyAlignment="1" applyProtection="1">
      <alignment horizontal="left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0</xdr:row>
      <xdr:rowOff>76200</xdr:rowOff>
    </xdr:from>
    <xdr:to>
      <xdr:col>7</xdr:col>
      <xdr:colOff>590550</xdr:colOff>
      <xdr:row>58</xdr:row>
      <xdr:rowOff>76200</xdr:rowOff>
    </xdr:to>
    <xdr:grpSp>
      <xdr:nvGrpSpPr>
        <xdr:cNvPr id="1" name="Group 1"/>
        <xdr:cNvGrpSpPr>
          <a:grpSpLocks/>
        </xdr:cNvGrpSpPr>
      </xdr:nvGrpSpPr>
      <xdr:grpSpPr>
        <a:xfrm>
          <a:off x="676275" y="76200"/>
          <a:ext cx="7477125" cy="9572625"/>
          <a:chOff x="0" y="0"/>
          <a:chExt cx="20000" cy="20000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0" y="0"/>
            <a:ext cx="20000" cy="20000"/>
          </a:xfrm>
          <a:prstGeom prst="rect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-FLEX Type A"/>
                <a:ea typeface="T-FLEX Type A"/>
                <a:cs typeface="T-FLEX Type A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995" y="17185"/>
            <a:ext cx="0" cy="1040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-FLEX Type A"/>
                <a:ea typeface="T-FLEX Type A"/>
                <a:cs typeface="T-FLEX Type A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0" y="17175"/>
            <a:ext cx="19965" cy="0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-FLEX Type A"/>
                <a:ea typeface="T-FLEX Type A"/>
                <a:cs typeface="T-FLEX Type A"/>
              </a:rPr>
              <a:t/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2185" y="17190"/>
            <a:ext cx="0" cy="2795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-FLEX Type A"/>
                <a:ea typeface="T-FLEX Type A"/>
                <a:cs typeface="T-FLEX Type A"/>
              </a:rPr>
              <a:t/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>
            <a:off x="4920" y="17190"/>
            <a:ext cx="0" cy="2795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-FLEX Type A"/>
                <a:ea typeface="T-FLEX Type A"/>
                <a:cs typeface="T-FLEX Type A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6555" y="17190"/>
            <a:ext cx="0" cy="2795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-FLEX Type A"/>
                <a:ea typeface="T-FLEX Type A"/>
                <a:cs typeface="T-FLEX Type A"/>
              </a:rPr>
              <a:t/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7650" y="17185"/>
            <a:ext cx="0" cy="2795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-FLEX Type A"/>
                <a:ea typeface="T-FLEX Type A"/>
                <a:cs typeface="T-FLEX Type A"/>
              </a:rPr>
              <a:t/>
            </a:r>
          </a:p>
        </xdr:txBody>
      </xdr:sp>
      <xdr:sp>
        <xdr:nvSpPr>
          <xdr:cNvPr id="9" name="AutoShape 9"/>
          <xdr:cNvSpPr>
            <a:spLocks/>
          </xdr:cNvSpPr>
        </xdr:nvSpPr>
        <xdr:spPr>
          <a:xfrm>
            <a:off x="15850" y="18240"/>
            <a:ext cx="5" cy="695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-FLEX Type A"/>
                <a:ea typeface="T-FLEX Type A"/>
                <a:cs typeface="T-FLEX Type A"/>
              </a:rPr>
              <a:t/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10" y="19295"/>
            <a:ext cx="7620" cy="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-FLEX Type A"/>
                <a:ea typeface="T-FLEX Type A"/>
                <a:cs typeface="T-FLEX Type A"/>
              </a:rPr>
              <a:t/>
            </a:r>
          </a:p>
        </xdr:txBody>
      </xdr:sp>
      <xdr:sp>
        <xdr:nvSpPr>
          <xdr:cNvPr id="11" name="AutoShape 11"/>
          <xdr:cNvSpPr>
            <a:spLocks/>
          </xdr:cNvSpPr>
        </xdr:nvSpPr>
        <xdr:spPr>
          <a:xfrm>
            <a:off x="10" y="19645"/>
            <a:ext cx="7620" cy="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-FLEX Type A"/>
                <a:ea typeface="T-FLEX Type A"/>
                <a:cs typeface="T-FLEX Type A"/>
              </a:rPr>
              <a:t/>
            </a:r>
          </a:p>
        </xdr:txBody>
      </xdr:sp>
      <xdr:sp>
        <xdr:nvSpPr>
          <xdr:cNvPr id="12" name="AutoShape 12"/>
          <xdr:cNvSpPr>
            <a:spLocks/>
          </xdr:cNvSpPr>
        </xdr:nvSpPr>
        <xdr:spPr>
          <a:xfrm>
            <a:off x="55" y="17910"/>
            <a:ext cx="885" cy="310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lIns="12700" tIns="12700" rIns="12700" bIns="1270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-FLEX Type A"/>
                <a:ea typeface="T-FLEX Type A"/>
                <a:cs typeface="T-FLEX Type A"/>
              </a:rPr>
              <a:t>Изм.
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1050" y="17910"/>
            <a:ext cx="1100" cy="310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lIns="12700" tIns="12700" rIns="12700" bIns="1270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-FLEX Type A"/>
                <a:ea typeface="T-FLEX Type A"/>
                <a:cs typeface="T-FLEX Type A"/>
              </a:rPr>
              <a:t>Лист
</a:t>
            </a:r>
          </a:p>
        </xdr:txBody>
      </xdr:sp>
      <xdr:sp>
        <xdr:nvSpPr>
          <xdr:cNvPr id="14" name="AutoShape 14"/>
          <xdr:cNvSpPr>
            <a:spLocks/>
          </xdr:cNvSpPr>
        </xdr:nvSpPr>
        <xdr:spPr>
          <a:xfrm>
            <a:off x="2265" y="17910"/>
            <a:ext cx="2575" cy="310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lIns="12700" tIns="12700" rIns="12700" bIns="1270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-FLEX Type A"/>
                <a:ea typeface="T-FLEX Type A"/>
                <a:cs typeface="T-FLEX Type A"/>
              </a:rPr>
              <a:t>№ докум.
</a:t>
            </a:r>
          </a:p>
        </xdr:txBody>
      </xdr:sp>
      <xdr:sp>
        <xdr:nvSpPr>
          <xdr:cNvPr id="15" name="AutoShape 15"/>
          <xdr:cNvSpPr>
            <a:spLocks/>
          </xdr:cNvSpPr>
        </xdr:nvSpPr>
        <xdr:spPr>
          <a:xfrm>
            <a:off x="4985" y="17910"/>
            <a:ext cx="1535" cy="310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lIns="12700" tIns="12700" rIns="12700" bIns="1270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-FLEX Type A"/>
                <a:ea typeface="T-FLEX Type A"/>
                <a:cs typeface="T-FLEX Type A"/>
              </a:rPr>
              <a:t>Подпись
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605" y="17910"/>
            <a:ext cx="1000" cy="310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lIns="12700" tIns="12700" rIns="12700" bIns="1270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-FLEX Type A"/>
                <a:ea typeface="T-FLEX Type A"/>
                <a:cs typeface="T-FLEX Type A"/>
              </a:rPr>
              <a:t>Дата
</a:t>
            </a:r>
          </a:p>
        </xdr:txBody>
      </xdr:sp>
      <xdr:sp>
        <xdr:nvSpPr>
          <xdr:cNvPr id="17" name="AutoShape 17"/>
          <xdr:cNvSpPr>
            <a:spLocks/>
          </xdr:cNvSpPr>
        </xdr:nvSpPr>
        <xdr:spPr>
          <a:xfrm>
            <a:off x="15930" y="18260"/>
            <a:ext cx="1475" cy="310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lIns="12700" tIns="12700" rIns="12700" bIns="1270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-FLEX Type A"/>
                <a:ea typeface="T-FLEX Type A"/>
                <a:cs typeface="T-FLEX Type A"/>
              </a:rPr>
              <a:t>Лист
</a:t>
            </a:r>
          </a:p>
        </xdr:txBody>
      </xdr:sp>
      <xdr:sp>
        <xdr:nvSpPr>
          <xdr:cNvPr id="18" name="AutoShape 18"/>
          <xdr:cNvSpPr>
            <a:spLocks/>
          </xdr:cNvSpPr>
        </xdr:nvSpPr>
        <xdr:spPr>
          <a:xfrm>
            <a:off x="15930" y="18625"/>
            <a:ext cx="1475" cy="310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lIns="12700" tIns="12700" rIns="12700" bIns="1270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-FLEX Type A"/>
                <a:ea typeface="T-FLEX Type A"/>
                <a:cs typeface="T-FLEX Type A"/>
              </a:rPr>
              <a:t>1
</a:t>
            </a:r>
          </a:p>
        </xdr:txBody>
      </xdr:sp>
      <xdr:sp>
        <xdr:nvSpPr>
          <xdr:cNvPr id="19" name="AutoShape 19"/>
          <xdr:cNvSpPr>
            <a:spLocks/>
          </xdr:cNvSpPr>
        </xdr:nvSpPr>
        <xdr:spPr>
          <a:xfrm>
            <a:off x="7760" y="17480"/>
            <a:ext cx="12160" cy="475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lIns="12700" tIns="12700" rIns="12700" bIns="12700"/>
          <a:p>
            <a:pPr algn="l">
              <a:defRPr/>
            </a:pPr>
            <a:r>
              <a:rPr lang="en-US" cap="none" sz="1200" b="0" i="1" u="none" baseline="0">
                <a:solidFill>
                  <a:srgbClr val="000000"/>
                </a:solidFill>
                <a:latin typeface="T-FLEX Type A"/>
                <a:ea typeface="T-FLEX Type A"/>
                <a:cs typeface="T-FLEX Type A"/>
              </a:rPr>
              <a:t>                                                               РПЗ</a:t>
            </a:r>
            <a:r>
              <a:rPr lang="en-US" cap="none" sz="1200" b="0" i="0" u="none" baseline="0">
                <a:solidFill>
                  <a:srgbClr val="000000"/>
                </a:solidFill>
                <a:latin typeface="T-FLEX Type A"/>
                <a:ea typeface="T-FLEX Type A"/>
                <a:cs typeface="T-FLEX Type A"/>
              </a:rPr>
              <a:t>
</a:t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10" y="18235"/>
            <a:ext cx="19965" cy="0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-FLEX Type A"/>
                <a:ea typeface="T-FLEX Type A"/>
                <a:cs typeface="T-FLEX Type A"/>
              </a:rPr>
              <a:t/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25" y="17880"/>
            <a:ext cx="7620" cy="0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-FLEX Type A"/>
                <a:ea typeface="T-FLEX Type A"/>
                <a:cs typeface="T-FLEX Type A"/>
              </a:rPr>
              <a:t/>
            </a:r>
          </a:p>
        </xdr:txBody>
      </xdr:sp>
      <xdr:sp>
        <xdr:nvSpPr>
          <xdr:cNvPr id="22" name="AutoShape 22"/>
          <xdr:cNvSpPr>
            <a:spLocks/>
          </xdr:cNvSpPr>
        </xdr:nvSpPr>
        <xdr:spPr>
          <a:xfrm>
            <a:off x="10" y="17525"/>
            <a:ext cx="7620" cy="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-FLEX Type A"/>
                <a:ea typeface="T-FLEX Type A"/>
                <a:cs typeface="T-FLEX Type A"/>
              </a:rPr>
              <a:t/>
            </a:r>
          </a:p>
        </xdr:txBody>
      </xdr:sp>
      <xdr:sp>
        <xdr:nvSpPr>
          <xdr:cNvPr id="23" name="AutoShape 23"/>
          <xdr:cNvSpPr>
            <a:spLocks/>
          </xdr:cNvSpPr>
        </xdr:nvSpPr>
        <xdr:spPr>
          <a:xfrm>
            <a:off x="10" y="18940"/>
            <a:ext cx="7620" cy="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-FLEX Type A"/>
                <a:ea typeface="T-FLEX Type A"/>
                <a:cs typeface="T-FLEX Type A"/>
              </a:rPr>
              <a:t/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10" y="18585"/>
            <a:ext cx="7620" cy="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-FLEX Type A"/>
                <a:ea typeface="T-FLEX Type A"/>
                <a:cs typeface="T-FLEX Type A"/>
              </a:rPr>
              <a:t/>
            </a:r>
          </a:p>
        </xdr:txBody>
      </xdr:sp>
      <xdr:grpSp>
        <xdr:nvGrpSpPr>
          <xdr:cNvPr id="25" name="Group 25"/>
          <xdr:cNvGrpSpPr>
            <a:grpSpLocks/>
          </xdr:cNvGrpSpPr>
        </xdr:nvGrpSpPr>
        <xdr:grpSpPr>
          <a:xfrm>
            <a:off x="40" y="18265"/>
            <a:ext cx="4800" cy="310"/>
            <a:chOff x="0" y="0"/>
            <a:chExt cx="19999" cy="20000"/>
          </a:xfrm>
          <a:solidFill>
            <a:srgbClr val="FFFFFF"/>
          </a:solidFill>
        </xdr:grpSpPr>
        <xdr:sp>
          <xdr:nvSpPr>
            <xdr:cNvPr id="26" name="AutoShape 26"/>
            <xdr:cNvSpPr>
              <a:spLocks/>
            </xdr:cNvSpPr>
          </xdr:nvSpPr>
          <xdr:spPr>
            <a:xfrm>
              <a:off x="0" y="0"/>
              <a:ext cx="8855" cy="20000"/>
            </a:xfrm>
            <a:prstGeom prst="rect">
              <a:avLst/>
            </a:prstGeom>
            <a:noFill/>
            <a:ln w="3175" cmpd="sng">
              <a:noFill/>
            </a:ln>
          </xdr:spPr>
          <xdr:txBody>
            <a:bodyPr vertOverflow="clip" wrap="square" lIns="12700" tIns="12700" rIns="12700" bIns="1270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T-FLEX Type A"/>
                  <a:ea typeface="T-FLEX Type A"/>
                  <a:cs typeface="T-FLEX Type A"/>
                </a:rPr>
                <a:t> Директор
</a:t>
              </a:r>
            </a:p>
          </xdr:txBody>
        </xdr:sp>
        <xdr:sp>
          <xdr:nvSpPr>
            <xdr:cNvPr id="27" name="AutoShape 27"/>
            <xdr:cNvSpPr>
              <a:spLocks/>
            </xdr:cNvSpPr>
          </xdr:nvSpPr>
          <xdr:spPr>
            <a:xfrm>
              <a:off x="9280" y="0"/>
              <a:ext cx="10719" cy="20000"/>
            </a:xfrm>
            <a:prstGeom prst="rect">
              <a:avLst/>
            </a:prstGeom>
            <a:noFill/>
            <a:ln w="3175" cmpd="sng">
              <a:noFill/>
            </a:ln>
          </xdr:spPr>
          <xdr:txBody>
            <a:bodyPr vertOverflow="clip" wrap="square" lIns="12700" tIns="12700" rIns="12700" bIns="1270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T-FLEX Type A"/>
                  <a:ea typeface="T-FLEX Type A"/>
                  <a:cs typeface="T-FLEX Type A"/>
                </a:rPr>
                <a:t/>
              </a:r>
            </a:p>
          </xdr:txBody>
        </xdr:sp>
      </xdr:grpSp>
      <xdr:grpSp>
        <xdr:nvGrpSpPr>
          <xdr:cNvPr id="28" name="Group 28"/>
          <xdr:cNvGrpSpPr>
            <a:grpSpLocks/>
          </xdr:cNvGrpSpPr>
        </xdr:nvGrpSpPr>
        <xdr:grpSpPr>
          <a:xfrm>
            <a:off x="40" y="18615"/>
            <a:ext cx="4800" cy="310"/>
            <a:chOff x="0" y="0"/>
            <a:chExt cx="19999" cy="20000"/>
          </a:xfrm>
          <a:solidFill>
            <a:srgbClr val="FFFFFF"/>
          </a:solidFill>
        </xdr:grpSpPr>
        <xdr:sp>
          <xdr:nvSpPr>
            <xdr:cNvPr id="29" name="AutoShape 29"/>
            <xdr:cNvSpPr>
              <a:spLocks/>
            </xdr:cNvSpPr>
          </xdr:nvSpPr>
          <xdr:spPr>
            <a:xfrm>
              <a:off x="0" y="0"/>
              <a:ext cx="8855" cy="20000"/>
            </a:xfrm>
            <a:prstGeom prst="rect">
              <a:avLst/>
            </a:prstGeom>
            <a:noFill/>
            <a:ln w="3175" cmpd="sng">
              <a:noFill/>
            </a:ln>
          </xdr:spPr>
          <xdr:txBody>
            <a:bodyPr vertOverflow="clip" wrap="square" lIns="12700" tIns="12700" rIns="12700" bIns="1270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T-FLEX Type A"/>
                  <a:ea typeface="T-FLEX Type A"/>
                  <a:cs typeface="T-FLEX Type A"/>
                </a:rPr>
                <a:t> Гл.Инженер
</a:t>
              </a:r>
            </a:p>
          </xdr:txBody>
        </xdr:sp>
        <xdr:sp>
          <xdr:nvSpPr>
            <xdr:cNvPr id="30" name="AutoShape 30"/>
            <xdr:cNvSpPr>
              <a:spLocks/>
            </xdr:cNvSpPr>
          </xdr:nvSpPr>
          <xdr:spPr>
            <a:xfrm>
              <a:off x="9280" y="0"/>
              <a:ext cx="10719" cy="20000"/>
            </a:xfrm>
            <a:prstGeom prst="rect">
              <a:avLst/>
            </a:prstGeom>
            <a:noFill/>
            <a:ln w="3175" cmpd="sng">
              <a:noFill/>
            </a:ln>
          </xdr:spPr>
          <xdr:txBody>
            <a:bodyPr vertOverflow="clip" wrap="square" lIns="12700" tIns="12700" rIns="12700" bIns="1270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T-FLEX Type A"/>
                  <a:ea typeface="T-FLEX Type A"/>
                  <a:cs typeface="T-FLEX Type A"/>
                </a:rPr>
                <a:t/>
              </a:r>
            </a:p>
          </xdr:txBody>
        </xdr:sp>
      </xdr:grpSp>
      <xdr:grpSp>
        <xdr:nvGrpSpPr>
          <xdr:cNvPr id="31" name="Group 31"/>
          <xdr:cNvGrpSpPr>
            <a:grpSpLocks/>
          </xdr:cNvGrpSpPr>
        </xdr:nvGrpSpPr>
        <xdr:grpSpPr>
          <a:xfrm>
            <a:off x="40" y="18970"/>
            <a:ext cx="4800" cy="310"/>
            <a:chOff x="0" y="0"/>
            <a:chExt cx="19999" cy="20000"/>
          </a:xfrm>
          <a:solidFill>
            <a:srgbClr val="FFFFFF"/>
          </a:solidFill>
        </xdr:grpSpPr>
        <xdr:sp>
          <xdr:nvSpPr>
            <xdr:cNvPr id="32" name="AutoShape 32"/>
            <xdr:cNvSpPr>
              <a:spLocks/>
            </xdr:cNvSpPr>
          </xdr:nvSpPr>
          <xdr:spPr>
            <a:xfrm>
              <a:off x="0" y="0"/>
              <a:ext cx="8855" cy="20000"/>
            </a:xfrm>
            <a:prstGeom prst="rect">
              <a:avLst/>
            </a:prstGeom>
            <a:noFill/>
            <a:ln w="3175" cmpd="sng">
              <a:noFill/>
            </a:ln>
          </xdr:spPr>
          <xdr:txBody>
            <a:bodyPr vertOverflow="clip" wrap="square" lIns="12700" tIns="12700" rIns="12700" bIns="1270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T-FLEX Type A"/>
                  <a:ea typeface="T-FLEX Type A"/>
                  <a:cs typeface="T-FLEX Type A"/>
                </a:rPr>
                <a:t> ГИП
</a:t>
              </a:r>
            </a:p>
          </xdr:txBody>
        </xdr:sp>
        <xdr:sp>
          <xdr:nvSpPr>
            <xdr:cNvPr id="33" name="AutoShape 33"/>
            <xdr:cNvSpPr>
              <a:spLocks/>
            </xdr:cNvSpPr>
          </xdr:nvSpPr>
          <xdr:spPr>
            <a:xfrm>
              <a:off x="9280" y="0"/>
              <a:ext cx="10719" cy="20000"/>
            </a:xfrm>
            <a:prstGeom prst="rect">
              <a:avLst/>
            </a:prstGeom>
            <a:noFill/>
            <a:ln w="3175" cmpd="sng">
              <a:noFill/>
            </a:ln>
          </xdr:spPr>
          <xdr:txBody>
            <a:bodyPr vertOverflow="clip" wrap="square" lIns="12700" tIns="12700" rIns="12700" bIns="1270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T-FLEX Type A"/>
                  <a:ea typeface="T-FLEX Type A"/>
                  <a:cs typeface="T-FLEX Type A"/>
                </a:rPr>
                <a:t/>
              </a:r>
            </a:p>
          </xdr:txBody>
        </xdr:sp>
      </xdr:grpSp>
      <xdr:grpSp>
        <xdr:nvGrpSpPr>
          <xdr:cNvPr id="34" name="Group 34"/>
          <xdr:cNvGrpSpPr>
            <a:grpSpLocks/>
          </xdr:cNvGrpSpPr>
        </xdr:nvGrpSpPr>
        <xdr:grpSpPr>
          <a:xfrm>
            <a:off x="40" y="19315"/>
            <a:ext cx="4800" cy="310"/>
            <a:chOff x="0" y="0"/>
            <a:chExt cx="19999" cy="20000"/>
          </a:xfrm>
          <a:solidFill>
            <a:srgbClr val="FFFFFF"/>
          </a:solidFill>
        </xdr:grpSpPr>
        <xdr:sp>
          <xdr:nvSpPr>
            <xdr:cNvPr id="35" name="AutoShape 35"/>
            <xdr:cNvSpPr>
              <a:spLocks/>
            </xdr:cNvSpPr>
          </xdr:nvSpPr>
          <xdr:spPr>
            <a:xfrm>
              <a:off x="0" y="0"/>
              <a:ext cx="8855" cy="20000"/>
            </a:xfrm>
            <a:prstGeom prst="rect">
              <a:avLst/>
            </a:prstGeom>
            <a:noFill/>
            <a:ln w="3175" cmpd="sng">
              <a:noFill/>
            </a:ln>
          </xdr:spPr>
          <xdr:txBody>
            <a:bodyPr vertOverflow="clip" wrap="square" lIns="12700" tIns="12700" rIns="12700" bIns="12700"/>
            <a:p>
              <a:pPr algn="l">
                <a:defRPr/>
              </a:pPr>
              <a:r>
                <a:rPr lang="en-US" cap="none" sz="900" b="0" i="1" u="none" baseline="0">
                  <a:solidFill>
                    <a:srgbClr val="000000"/>
                  </a:solidFill>
                </a:rPr>
                <a:t/>
              </a:r>
            </a:p>
          </xdr:txBody>
        </xdr:sp>
        <xdr:sp>
          <xdr:nvSpPr>
            <xdr:cNvPr id="36" name="AutoShape 36"/>
            <xdr:cNvSpPr>
              <a:spLocks/>
            </xdr:cNvSpPr>
          </xdr:nvSpPr>
          <xdr:spPr>
            <a:xfrm>
              <a:off x="9280" y="0"/>
              <a:ext cx="10719" cy="20000"/>
            </a:xfrm>
            <a:prstGeom prst="rect">
              <a:avLst/>
            </a:prstGeom>
            <a:noFill/>
            <a:ln w="3175" cmpd="sng">
              <a:noFill/>
            </a:ln>
          </xdr:spPr>
          <xdr:txBody>
            <a:bodyPr vertOverflow="clip" wrap="square" lIns="12700" tIns="12700" rIns="12700" bIns="12700"/>
            <a:p>
              <a:pPr algn="l">
                <a:defRPr/>
              </a:pPr>
              <a:r>
                <a:rPr lang="en-US" cap="none" sz="900" b="0" i="1" u="none" baseline="0">
                  <a:solidFill>
                    <a:srgbClr val="000000"/>
                  </a:solidFill>
                </a:rPr>
                <a:t/>
              </a:r>
            </a:p>
          </xdr:txBody>
        </xdr:sp>
      </xdr:grpSp>
      <xdr:grpSp>
        <xdr:nvGrpSpPr>
          <xdr:cNvPr id="37" name="Group 37"/>
          <xdr:cNvGrpSpPr>
            <a:grpSpLocks/>
          </xdr:cNvGrpSpPr>
        </xdr:nvGrpSpPr>
        <xdr:grpSpPr>
          <a:xfrm>
            <a:off x="40" y="19660"/>
            <a:ext cx="4800" cy="310"/>
            <a:chOff x="0" y="0"/>
            <a:chExt cx="19999" cy="20000"/>
          </a:xfrm>
          <a:solidFill>
            <a:srgbClr val="FFFFFF"/>
          </a:solidFill>
        </xdr:grpSpPr>
        <xdr:sp>
          <xdr:nvSpPr>
            <xdr:cNvPr id="38" name="AutoShape 38"/>
            <xdr:cNvSpPr>
              <a:spLocks/>
            </xdr:cNvSpPr>
          </xdr:nvSpPr>
          <xdr:spPr>
            <a:xfrm>
              <a:off x="0" y="0"/>
              <a:ext cx="8855" cy="20000"/>
            </a:xfrm>
            <a:prstGeom prst="rect">
              <a:avLst/>
            </a:prstGeom>
            <a:noFill/>
            <a:ln w="3175" cmpd="sng">
              <a:noFill/>
            </a:ln>
          </xdr:spPr>
          <xdr:txBody>
            <a:bodyPr vertOverflow="clip" wrap="square" lIns="12700" tIns="12700" rIns="12700" bIns="12700"/>
            <a:p>
              <a:pPr algn="l">
                <a:defRPr/>
              </a:pPr>
              <a:r>
                <a:rPr lang="en-US" cap="none" sz="900" b="0" i="1" u="none" baseline="0">
                  <a:solidFill>
                    <a:srgbClr val="000000"/>
                  </a:solidFill>
                </a:rPr>
                <a:t/>
              </a:r>
            </a:p>
          </xdr:txBody>
        </xdr:sp>
        <xdr:sp>
          <xdr:nvSpPr>
            <xdr:cNvPr id="39" name="AutoShape 39"/>
            <xdr:cNvSpPr>
              <a:spLocks/>
            </xdr:cNvSpPr>
          </xdr:nvSpPr>
          <xdr:spPr>
            <a:xfrm>
              <a:off x="9280" y="0"/>
              <a:ext cx="10719" cy="20000"/>
            </a:xfrm>
            <a:prstGeom prst="rect">
              <a:avLst/>
            </a:prstGeom>
            <a:noFill/>
            <a:ln w="3175" cmpd="sng">
              <a:noFill/>
            </a:ln>
          </xdr:spPr>
          <xdr:txBody>
            <a:bodyPr vertOverflow="clip" wrap="square" lIns="12700" tIns="12700" rIns="12700" bIns="12700"/>
            <a:p>
              <a:pPr algn="l">
                <a:defRPr/>
              </a:pPr>
              <a:r>
                <a:rPr lang="en-US" cap="none" sz="900" b="0" i="1" u="none" baseline="0">
                  <a:solidFill>
                    <a:srgbClr val="000000"/>
                  </a:solidFill>
                </a:rPr>
                <a:t/>
              </a:r>
            </a:p>
          </xdr:txBody>
        </xdr:sp>
      </xdr:grpSp>
      <xdr:sp>
        <xdr:nvSpPr>
          <xdr:cNvPr id="40" name="AutoShape 40"/>
          <xdr:cNvSpPr>
            <a:spLocks/>
          </xdr:cNvSpPr>
        </xdr:nvSpPr>
        <xdr:spPr>
          <a:xfrm>
            <a:off x="14210" y="18240"/>
            <a:ext cx="0" cy="1740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-FLEX Type A"/>
                <a:ea typeface="T-FLEX Type A"/>
                <a:cs typeface="T-FLEX Type A"/>
              </a:rPr>
              <a:t/>
            </a:r>
          </a:p>
        </xdr:txBody>
      </xdr:sp>
      <xdr:sp>
        <xdr:nvSpPr>
          <xdr:cNvPr id="41" name="AutoShape 41"/>
          <xdr:cNvSpPr>
            <a:spLocks/>
          </xdr:cNvSpPr>
        </xdr:nvSpPr>
        <xdr:spPr>
          <a:xfrm>
            <a:off x="7785" y="18315"/>
            <a:ext cx="6290" cy="1610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lIns="12700" tIns="12700" rIns="12700" bIns="12700"/>
          <a:p>
            <a:pPr algn="l">
              <a:defRPr/>
            </a:pPr>
            <a:r>
              <a:rPr lang="en-US" cap="none" sz="900" b="0" i="1" u="none" baseline="0">
                <a:solidFill>
                  <a:srgbClr val="000000"/>
                </a:solidFill>
                <a:latin typeface="T-FLEX Type A"/>
                <a:ea typeface="T-FLEX Type A"/>
                <a:cs typeface="T-FLEX Type A"/>
              </a:rPr>
              <a:t/>
            </a:r>
          </a:p>
        </xdr:txBody>
      </xdr:sp>
      <xdr:sp>
        <xdr:nvSpPr>
          <xdr:cNvPr id="42" name="AutoShape 42"/>
          <xdr:cNvSpPr>
            <a:spLocks/>
          </xdr:cNvSpPr>
        </xdr:nvSpPr>
        <xdr:spPr>
          <a:xfrm>
            <a:off x="14220" y="18585"/>
            <a:ext cx="5770" cy="0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-FLEX Type A"/>
                <a:ea typeface="T-FLEX Type A"/>
                <a:cs typeface="T-FLEX Type A"/>
              </a:rPr>
              <a:t/>
            </a:r>
          </a:p>
        </xdr:txBody>
      </xdr:sp>
      <xdr:sp>
        <xdr:nvSpPr>
          <xdr:cNvPr id="43" name="AutoShape 43"/>
          <xdr:cNvSpPr>
            <a:spLocks/>
          </xdr:cNvSpPr>
        </xdr:nvSpPr>
        <xdr:spPr>
          <a:xfrm>
            <a:off x="14220" y="18940"/>
            <a:ext cx="5770" cy="0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-FLEX Type A"/>
                <a:ea typeface="T-FLEX Type A"/>
                <a:cs typeface="T-FLEX Type A"/>
              </a:rPr>
              <a:t/>
            </a:r>
          </a:p>
        </xdr:txBody>
      </xdr:sp>
      <xdr:sp>
        <xdr:nvSpPr>
          <xdr:cNvPr id="44" name="AutoShape 44"/>
          <xdr:cNvSpPr>
            <a:spLocks/>
          </xdr:cNvSpPr>
        </xdr:nvSpPr>
        <xdr:spPr>
          <a:xfrm>
            <a:off x="17485" y="18240"/>
            <a:ext cx="5" cy="695"/>
          </a:xfrm>
          <a:prstGeom prst="lin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-FLEX Type A"/>
                <a:ea typeface="T-FLEX Type A"/>
                <a:cs typeface="T-FLEX Type A"/>
              </a:rPr>
              <a:t/>
            </a:r>
          </a:p>
        </xdr:txBody>
      </xdr:sp>
      <xdr:sp>
        <xdr:nvSpPr>
          <xdr:cNvPr id="45" name="AutoShape 45"/>
          <xdr:cNvSpPr>
            <a:spLocks/>
          </xdr:cNvSpPr>
        </xdr:nvSpPr>
        <xdr:spPr>
          <a:xfrm>
            <a:off x="14295" y="18260"/>
            <a:ext cx="1475" cy="310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lIns="12700" tIns="12700" rIns="12700" bIns="1270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-FLEX Type A"/>
                <a:ea typeface="T-FLEX Type A"/>
                <a:cs typeface="T-FLEX Type A"/>
              </a:rPr>
              <a:t>Лит.
</a:t>
            </a:r>
          </a:p>
        </xdr:txBody>
      </xdr:sp>
      <xdr:sp>
        <xdr:nvSpPr>
          <xdr:cNvPr id="46" name="AutoShape 46"/>
          <xdr:cNvSpPr>
            <a:spLocks/>
          </xdr:cNvSpPr>
        </xdr:nvSpPr>
        <xdr:spPr>
          <a:xfrm>
            <a:off x="17575" y="18260"/>
            <a:ext cx="2325" cy="310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lIns="12700" tIns="12700" rIns="12700" bIns="1270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-FLEX Type A"/>
                <a:ea typeface="T-FLEX Type A"/>
                <a:cs typeface="T-FLEX Type A"/>
              </a:rPr>
              <a:t>Листов
</a:t>
            </a:r>
          </a:p>
        </xdr:txBody>
      </xdr:sp>
      <xdr:sp>
        <xdr:nvSpPr>
          <xdr:cNvPr id="47" name="AutoShape 47"/>
          <xdr:cNvSpPr>
            <a:spLocks/>
          </xdr:cNvSpPr>
        </xdr:nvSpPr>
        <xdr:spPr>
          <a:xfrm>
            <a:off x="17590" y="18615"/>
            <a:ext cx="2325" cy="310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lIns="12700" tIns="12700" rIns="12700" bIns="1270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-FLEX Type A"/>
                <a:ea typeface="T-FLEX Type A"/>
                <a:cs typeface="T-FLEX Type A"/>
              </a:rPr>
              <a:t>1
</a:t>
            </a:r>
          </a:p>
        </xdr:txBody>
      </xdr:sp>
      <xdr:sp>
        <xdr:nvSpPr>
          <xdr:cNvPr id="48" name="AutoShape 48"/>
          <xdr:cNvSpPr>
            <a:spLocks/>
          </xdr:cNvSpPr>
        </xdr:nvSpPr>
        <xdr:spPr>
          <a:xfrm>
            <a:off x="14755" y="18595"/>
            <a:ext cx="0" cy="34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-FLEX Type A"/>
                <a:ea typeface="T-FLEX Type A"/>
                <a:cs typeface="T-FLEX Type A"/>
              </a:rPr>
              <a:t/>
            </a:r>
          </a:p>
        </xdr:txBody>
      </xdr:sp>
      <xdr:sp>
        <xdr:nvSpPr>
          <xdr:cNvPr id="49" name="AutoShape 49"/>
          <xdr:cNvSpPr>
            <a:spLocks/>
          </xdr:cNvSpPr>
        </xdr:nvSpPr>
        <xdr:spPr>
          <a:xfrm>
            <a:off x="15300" y="18595"/>
            <a:ext cx="0" cy="34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-FLEX Type A"/>
                <a:ea typeface="T-FLEX Type A"/>
                <a:cs typeface="T-FLEX Type A"/>
              </a:rPr>
              <a:t/>
            </a:r>
          </a:p>
        </xdr:txBody>
      </xdr:sp>
      <xdr:sp>
        <xdr:nvSpPr>
          <xdr:cNvPr id="50" name="AutoShape 50"/>
          <xdr:cNvSpPr>
            <a:spLocks/>
          </xdr:cNvSpPr>
        </xdr:nvSpPr>
        <xdr:spPr>
          <a:xfrm>
            <a:off x="14295" y="19220"/>
            <a:ext cx="5610" cy="440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lIns="12700" tIns="12700" rIns="12700" bIns="1270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-FLEX Type A"/>
                <a:ea typeface="T-FLEX Type A"/>
                <a:cs typeface="T-FLEX Type A"/>
              </a:rPr>
              <a:t/>
            </a:r>
          </a:p>
        </xdr:txBody>
      </xdr:sp>
    </xdr:grpSp>
    <xdr:clientData/>
  </xdr:twoCellAnchor>
  <xdr:twoCellAnchor>
    <xdr:from>
      <xdr:col>1</xdr:col>
      <xdr:colOff>1333500</xdr:colOff>
      <xdr:row>31</xdr:row>
      <xdr:rowOff>142875</xdr:rowOff>
    </xdr:from>
    <xdr:to>
      <xdr:col>1</xdr:col>
      <xdr:colOff>1771650</xdr:colOff>
      <xdr:row>33</xdr:row>
      <xdr:rowOff>47625</xdr:rowOff>
    </xdr:to>
    <xdr:pic>
      <xdr:nvPicPr>
        <xdr:cNvPr id="51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5314950"/>
          <a:ext cx="4381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1895475</xdr:colOff>
      <xdr:row>31</xdr:row>
      <xdr:rowOff>133350</xdr:rowOff>
    </xdr:from>
    <xdr:to>
      <xdr:col>1</xdr:col>
      <xdr:colOff>2124075</xdr:colOff>
      <xdr:row>33</xdr:row>
      <xdr:rowOff>38100</xdr:rowOff>
    </xdr:to>
    <xdr:pic>
      <xdr:nvPicPr>
        <xdr:cNvPr id="52" name="Picture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95625" y="530542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2190750</xdr:colOff>
      <xdr:row>31</xdr:row>
      <xdr:rowOff>133350</xdr:rowOff>
    </xdr:from>
    <xdr:to>
      <xdr:col>1</xdr:col>
      <xdr:colOff>2543175</xdr:colOff>
      <xdr:row>33</xdr:row>
      <xdr:rowOff>38100</xdr:rowOff>
    </xdr:to>
    <xdr:pic>
      <xdr:nvPicPr>
        <xdr:cNvPr id="53" name="Picture 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90900" y="5305425"/>
          <a:ext cx="3524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2600325</xdr:colOff>
      <xdr:row>31</xdr:row>
      <xdr:rowOff>133350</xdr:rowOff>
    </xdr:from>
    <xdr:to>
      <xdr:col>1</xdr:col>
      <xdr:colOff>2771775</xdr:colOff>
      <xdr:row>33</xdr:row>
      <xdr:rowOff>38100</xdr:rowOff>
    </xdr:to>
    <xdr:pic>
      <xdr:nvPicPr>
        <xdr:cNvPr id="54" name="Picture 6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00475" y="5305425"/>
          <a:ext cx="171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 topLeftCell="A19">
      <selection activeCell="D59" sqref="D59:D60"/>
    </sheetView>
  </sheetViews>
  <sheetFormatPr defaultColWidth="9.00390625" defaultRowHeight="12.75"/>
  <cols>
    <col min="1" max="1" width="15.75390625" style="0" customWidth="1"/>
    <col min="2" max="2" width="36.375" style="0" customWidth="1"/>
    <col min="3" max="3" width="16.25390625" style="0" customWidth="1"/>
    <col min="5" max="5" width="3.875" style="0" customWidth="1"/>
    <col min="12" max="12" width="9.125" style="1" customWidth="1"/>
  </cols>
  <sheetData>
    <row r="1" spans="1:8" ht="24.7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12.75">
      <c r="A2" s="3" t="s">
        <v>1</v>
      </c>
      <c r="B2" s="3"/>
      <c r="C2" s="3"/>
      <c r="D2" s="3"/>
      <c r="E2" s="3"/>
      <c r="F2" s="3"/>
      <c r="G2" s="3"/>
      <c r="H2" s="3"/>
    </row>
    <row r="3" spans="1:8" ht="12.75">
      <c r="A3" s="3"/>
      <c r="B3" s="2" t="s">
        <v>2</v>
      </c>
      <c r="C3" s="3"/>
      <c r="D3" s="3"/>
      <c r="E3" s="3"/>
      <c r="F3" s="3"/>
      <c r="G3" s="3"/>
      <c r="H3" s="3"/>
    </row>
    <row r="4" spans="1:8" ht="12.75">
      <c r="A4" s="3"/>
      <c r="B4" s="4" t="s">
        <v>3</v>
      </c>
      <c r="C4" s="5" t="s">
        <v>13</v>
      </c>
      <c r="D4" s="27">
        <v>0.063</v>
      </c>
      <c r="E4" s="3" t="s">
        <v>25</v>
      </c>
      <c r="F4" s="3"/>
      <c r="G4" s="3"/>
      <c r="H4" s="3"/>
    </row>
    <row r="5" spans="1:8" ht="12.75">
      <c r="A5" s="3"/>
      <c r="B5" s="4" t="s">
        <v>68</v>
      </c>
      <c r="C5" s="5" t="s">
        <v>14</v>
      </c>
      <c r="D5" s="27">
        <v>11</v>
      </c>
      <c r="E5" s="3"/>
      <c r="F5" s="22" t="s">
        <v>38</v>
      </c>
      <c r="G5" s="23">
        <v>8</v>
      </c>
      <c r="H5" s="3"/>
    </row>
    <row r="6" spans="1:8" ht="12.75">
      <c r="A6" s="3"/>
      <c r="B6" s="4" t="s">
        <v>4</v>
      </c>
      <c r="C6" s="5" t="s">
        <v>15</v>
      </c>
      <c r="D6" s="27">
        <v>0.005</v>
      </c>
      <c r="E6" s="3" t="s">
        <v>18</v>
      </c>
      <c r="F6" s="3" t="s">
        <v>30</v>
      </c>
      <c r="G6" s="3" t="s">
        <v>30</v>
      </c>
      <c r="H6" s="3"/>
    </row>
    <row r="7" spans="1:8" ht="12.75">
      <c r="A7" s="3"/>
      <c r="B7" s="4" t="s">
        <v>5</v>
      </c>
      <c r="C7" s="5" t="s">
        <v>16</v>
      </c>
      <c r="D7" s="19">
        <v>5</v>
      </c>
      <c r="E7" s="3"/>
      <c r="F7" s="3"/>
      <c r="G7" s="3"/>
      <c r="H7" s="3"/>
    </row>
    <row r="8" spans="1:8" ht="12.75">
      <c r="A8" s="3"/>
      <c r="B8" s="4" t="s">
        <v>6</v>
      </c>
      <c r="C8" s="5" t="s">
        <v>17</v>
      </c>
      <c r="D8" s="19">
        <v>-30</v>
      </c>
      <c r="E8" s="3"/>
      <c r="F8" s="3"/>
      <c r="G8" s="3"/>
      <c r="H8" s="3"/>
    </row>
    <row r="9" spans="1:8" ht="12.75">
      <c r="A9" s="3"/>
      <c r="B9" s="4" t="s">
        <v>7</v>
      </c>
      <c r="C9" s="5" t="s">
        <v>19</v>
      </c>
      <c r="D9" s="19">
        <v>50</v>
      </c>
      <c r="E9" s="3"/>
      <c r="F9" s="3"/>
      <c r="G9" s="3"/>
      <c r="H9" s="3"/>
    </row>
    <row r="10" spans="1:8" ht="12.75">
      <c r="A10" s="3"/>
      <c r="B10" s="4" t="s">
        <v>8</v>
      </c>
      <c r="C10" s="5" t="s">
        <v>61</v>
      </c>
      <c r="D10" s="20">
        <v>5000</v>
      </c>
      <c r="E10" s="3" t="s">
        <v>25</v>
      </c>
      <c r="F10" s="3"/>
      <c r="G10" s="3"/>
      <c r="H10" s="3"/>
    </row>
    <row r="11" spans="1:8" ht="12.75">
      <c r="A11" s="3"/>
      <c r="B11" s="4" t="s">
        <v>9</v>
      </c>
      <c r="C11" s="5" t="s">
        <v>20</v>
      </c>
      <c r="D11" s="20">
        <v>2</v>
      </c>
      <c r="E11" s="3" t="s">
        <v>24</v>
      </c>
      <c r="F11" s="3"/>
      <c r="G11" s="3"/>
      <c r="H11" s="3"/>
    </row>
    <row r="12" spans="1:8" ht="12.75">
      <c r="A12" s="3"/>
      <c r="B12" s="4" t="s">
        <v>10</v>
      </c>
      <c r="C12" s="5" t="s">
        <v>21</v>
      </c>
      <c r="D12" s="20">
        <v>20</v>
      </c>
      <c r="E12" s="3" t="s">
        <v>65</v>
      </c>
      <c r="F12" s="3"/>
      <c r="G12" s="3"/>
      <c r="H12" s="3"/>
    </row>
    <row r="13" spans="1:8" ht="12.75">
      <c r="A13" s="3"/>
      <c r="B13" s="4" t="s">
        <v>11</v>
      </c>
      <c r="C13" s="5" t="s">
        <v>22</v>
      </c>
      <c r="D13" s="20">
        <v>1800</v>
      </c>
      <c r="E13" s="3" t="s">
        <v>36</v>
      </c>
      <c r="F13" s="3"/>
      <c r="G13" s="3"/>
      <c r="H13" s="3"/>
    </row>
    <row r="14" spans="1:8" ht="12.75">
      <c r="A14" s="3"/>
      <c r="B14" s="4" t="s">
        <v>12</v>
      </c>
      <c r="C14" s="5" t="s">
        <v>23</v>
      </c>
      <c r="D14" s="21">
        <v>10.4</v>
      </c>
      <c r="E14" s="3" t="s">
        <v>39</v>
      </c>
      <c r="F14" s="3"/>
      <c r="G14" s="3"/>
      <c r="H14" s="3"/>
    </row>
    <row r="15" spans="1:8" ht="12.75">
      <c r="A15" s="3"/>
      <c r="B15" s="4" t="s">
        <v>32</v>
      </c>
      <c r="C15" s="5" t="s">
        <v>33</v>
      </c>
      <c r="D15" s="26">
        <v>1.05</v>
      </c>
      <c r="E15" s="3" t="s">
        <v>37</v>
      </c>
      <c r="F15" s="3"/>
      <c r="G15" s="3"/>
      <c r="H15" s="3"/>
    </row>
    <row r="16" spans="1:8" ht="12.75">
      <c r="A16" s="3"/>
      <c r="B16" s="4"/>
      <c r="C16" s="5" t="s">
        <v>34</v>
      </c>
      <c r="D16" s="25">
        <v>1.1</v>
      </c>
      <c r="E16" s="3" t="s">
        <v>35</v>
      </c>
      <c r="F16" s="3"/>
      <c r="G16" s="3"/>
      <c r="H16" s="3"/>
    </row>
    <row r="17" spans="1:8" ht="12.75">
      <c r="A17" s="3"/>
      <c r="B17" s="4" t="s">
        <v>62</v>
      </c>
      <c r="C17" s="5" t="s">
        <v>40</v>
      </c>
      <c r="D17" s="20">
        <v>1.1</v>
      </c>
      <c r="E17" s="3"/>
      <c r="F17" s="3"/>
      <c r="G17" s="3"/>
      <c r="H17" s="3"/>
    </row>
    <row r="18" spans="1:8" ht="12.75">
      <c r="A18" s="3"/>
      <c r="B18" s="4"/>
      <c r="C18" s="5" t="s">
        <v>41</v>
      </c>
      <c r="D18" s="20">
        <v>9.81</v>
      </c>
      <c r="E18" s="3"/>
      <c r="F18" s="3"/>
      <c r="G18" s="3"/>
      <c r="H18" s="3"/>
    </row>
    <row r="19" spans="1:8" ht="12.75">
      <c r="A19" s="3"/>
      <c r="B19" s="3"/>
      <c r="C19" s="6" t="s">
        <v>42</v>
      </c>
      <c r="D19" s="20">
        <v>0.85</v>
      </c>
      <c r="E19" s="3"/>
      <c r="F19" s="3"/>
      <c r="G19" s="3"/>
      <c r="H19" s="3"/>
    </row>
    <row r="20" spans="1:8" ht="12.75">
      <c r="A20" s="3"/>
      <c r="B20" s="7" t="s">
        <v>60</v>
      </c>
      <c r="C20" s="6" t="s">
        <v>59</v>
      </c>
      <c r="D20" s="26">
        <v>2</v>
      </c>
      <c r="E20" s="3" t="s">
        <v>25</v>
      </c>
      <c r="F20" s="3"/>
      <c r="G20" s="3"/>
      <c r="H20" s="3"/>
    </row>
    <row r="21" spans="1:8" ht="12.75">
      <c r="A21" s="3"/>
      <c r="B21" s="3"/>
      <c r="C21" s="6"/>
      <c r="D21" s="8"/>
      <c r="E21" s="3"/>
      <c r="F21" s="3"/>
      <c r="G21" s="3"/>
      <c r="H21" s="3"/>
    </row>
    <row r="22" spans="1:8" ht="12.75">
      <c r="A22" s="3"/>
      <c r="B22" s="9" t="s">
        <v>43</v>
      </c>
      <c r="C22" s="10" t="s">
        <v>30</v>
      </c>
      <c r="D22" s="3" t="s">
        <v>30</v>
      </c>
      <c r="E22" s="3"/>
      <c r="F22" s="3"/>
      <c r="G22" s="3"/>
      <c r="H22" s="3"/>
    </row>
    <row r="23" spans="1:8" ht="12.75">
      <c r="A23" s="3"/>
      <c r="B23" s="5" t="s">
        <v>44</v>
      </c>
      <c r="C23" s="10">
        <f>SUM(D4/D5)</f>
        <v>0.0057272727272727275</v>
      </c>
      <c r="D23" s="3"/>
      <c r="E23" s="3"/>
      <c r="F23" s="3"/>
      <c r="G23" s="3"/>
      <c r="H23" s="3"/>
    </row>
    <row r="24" spans="1:8" ht="12.75">
      <c r="A24" s="3"/>
      <c r="B24" s="9" t="s">
        <v>45</v>
      </c>
      <c r="C24" s="10"/>
      <c r="D24" s="3"/>
      <c r="E24" s="3"/>
      <c r="F24" s="3"/>
      <c r="G24" s="3"/>
      <c r="H24" s="3"/>
    </row>
    <row r="25" spans="1:8" ht="12.75">
      <c r="A25" s="3"/>
      <c r="B25" s="5" t="s">
        <v>46</v>
      </c>
      <c r="C25" s="10">
        <f>SUM(D14*3.14*D4*D4/4)</f>
        <v>0.03240291600000001</v>
      </c>
      <c r="D25" s="3"/>
      <c r="E25" s="3"/>
      <c r="F25" s="3"/>
      <c r="G25" s="3"/>
      <c r="H25" s="3"/>
    </row>
    <row r="26" spans="1:8" ht="12.75">
      <c r="A26" s="3"/>
      <c r="B26" s="9" t="s">
        <v>47</v>
      </c>
      <c r="C26" s="3" t="s">
        <v>30</v>
      </c>
      <c r="D26" s="3" t="s">
        <v>30</v>
      </c>
      <c r="E26" s="3"/>
      <c r="F26" s="3"/>
      <c r="G26" s="3"/>
      <c r="H26" s="3"/>
    </row>
    <row r="27" spans="1:8" ht="12.75">
      <c r="A27" s="3"/>
      <c r="B27" s="11" t="s">
        <v>48</v>
      </c>
      <c r="C27" s="3">
        <f>SUM(D17*D10*(D4-C23)/(2*C23))*0.0001</f>
        <v>2.75</v>
      </c>
      <c r="D27" s="3"/>
      <c r="E27" s="3"/>
      <c r="F27" s="3"/>
      <c r="G27" s="3"/>
      <c r="H27" s="3"/>
    </row>
    <row r="28" spans="1:8" ht="12.75">
      <c r="A28" s="3"/>
      <c r="B28" s="4" t="s">
        <v>49</v>
      </c>
      <c r="C28" s="3" t="s">
        <v>30</v>
      </c>
      <c r="D28" s="3" t="s">
        <v>30</v>
      </c>
      <c r="E28" s="3"/>
      <c r="F28" s="3"/>
      <c r="G28" s="3"/>
      <c r="H28" s="3"/>
    </row>
    <row r="29" spans="1:8" ht="12.75">
      <c r="A29" s="3"/>
      <c r="B29" s="5" t="s">
        <v>50</v>
      </c>
      <c r="C29" s="3">
        <f>SUM(3.14*D11/180)</f>
        <v>0.03488888888888889</v>
      </c>
      <c r="D29" s="3"/>
      <c r="E29" s="3"/>
      <c r="F29" s="3"/>
      <c r="G29" s="3"/>
      <c r="H29" s="3"/>
    </row>
    <row r="30" spans="1:8" ht="12.75">
      <c r="A30" s="3"/>
      <c r="B30" s="9" t="s">
        <v>51</v>
      </c>
      <c r="C30" s="3"/>
      <c r="D30" s="3"/>
      <c r="E30" s="3"/>
      <c r="F30" s="3"/>
      <c r="G30" s="3"/>
      <c r="H30" s="3"/>
    </row>
    <row r="31" spans="1:8" ht="12.75">
      <c r="A31" s="3"/>
      <c r="B31" s="5" t="s">
        <v>52</v>
      </c>
      <c r="C31" s="12">
        <f>SUM(3.14/64*(D4*D4*D4*D4-((D4-2*C23)*(D4-2*C23)*(D4-2*C23)*(D4-2*C23))))</f>
        <v>4.265328573475174E-07</v>
      </c>
      <c r="D31" s="3"/>
      <c r="E31" s="3"/>
      <c r="F31" s="3"/>
      <c r="G31" s="3"/>
      <c r="H31" s="3"/>
    </row>
    <row r="32" spans="1:8" ht="12.75">
      <c r="A32" s="3"/>
      <c r="B32" s="4"/>
      <c r="C32" s="3"/>
      <c r="D32" s="3"/>
      <c r="E32" s="3"/>
      <c r="F32" s="3"/>
      <c r="G32" s="3"/>
      <c r="H32" s="3"/>
    </row>
    <row r="33" spans="1:8" ht="12.75">
      <c r="A33" s="3"/>
      <c r="B33" s="4" t="s">
        <v>56</v>
      </c>
      <c r="C33" s="3"/>
      <c r="D33" s="3"/>
      <c r="E33" s="3"/>
      <c r="F33" s="3"/>
      <c r="G33" s="3"/>
      <c r="H33" s="3"/>
    </row>
    <row r="34" spans="1:8" ht="12.75">
      <c r="A34" s="3"/>
      <c r="B34" s="9" t="s">
        <v>26</v>
      </c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5" t="s">
        <v>27</v>
      </c>
      <c r="C36" s="3">
        <f>SUM(D6*(D5-1)/2)</f>
        <v>0.025</v>
      </c>
      <c r="D36" s="3"/>
      <c r="E36" s="3"/>
      <c r="F36" s="3"/>
      <c r="G36" s="3"/>
      <c r="H36" s="3"/>
    </row>
    <row r="37" spans="1:8" ht="12.75">
      <c r="A37" s="3"/>
      <c r="B37" s="5" t="s">
        <v>28</v>
      </c>
      <c r="C37" s="23">
        <v>400</v>
      </c>
      <c r="D37" s="3" t="s">
        <v>29</v>
      </c>
      <c r="E37" s="3"/>
      <c r="F37" s="3"/>
      <c r="G37" s="3"/>
      <c r="H37" s="3"/>
    </row>
    <row r="38" spans="1:8" ht="12.75">
      <c r="A38" s="3"/>
      <c r="B38" s="5" t="s">
        <v>54</v>
      </c>
      <c r="C38" s="3"/>
      <c r="D38" s="3"/>
      <c r="E38" s="3"/>
      <c r="F38" s="3"/>
      <c r="G38" s="3"/>
      <c r="H38" s="3"/>
    </row>
    <row r="39" spans="1:8" ht="15" customHeight="1">
      <c r="A39" s="3"/>
      <c r="B39" s="5" t="s">
        <v>31</v>
      </c>
      <c r="C39" s="13">
        <f>SUM(32*C37*C31/(9*C29*C29*D10*D10*D10))</f>
        <v>3.9869029304583544E-12</v>
      </c>
      <c r="D39" s="3" t="s">
        <v>53</v>
      </c>
      <c r="E39" s="3"/>
      <c r="F39" s="3"/>
      <c r="G39" s="3"/>
      <c r="H39" s="3"/>
    </row>
    <row r="40" spans="1:8" ht="12.75">
      <c r="A40" s="3"/>
      <c r="B40" s="6" t="s">
        <v>55</v>
      </c>
      <c r="C40" s="3">
        <f>SUM(D15*0.001*D18)</f>
        <v>0.010300500000000002</v>
      </c>
      <c r="D40" s="3" t="s">
        <v>53</v>
      </c>
      <c r="E40" s="3"/>
      <c r="F40" s="3"/>
      <c r="G40" s="3"/>
      <c r="H40" s="3"/>
    </row>
    <row r="41" spans="1:8" ht="12.75">
      <c r="A41" s="3"/>
      <c r="B41" s="14" t="s">
        <v>57</v>
      </c>
      <c r="C41" s="3"/>
      <c r="D41" s="3"/>
      <c r="E41" s="3"/>
      <c r="F41" s="3"/>
      <c r="G41" s="3"/>
      <c r="H41" s="3"/>
    </row>
    <row r="42" spans="1:8" ht="12.75">
      <c r="A42" s="3"/>
      <c r="B42" s="6" t="s">
        <v>58</v>
      </c>
      <c r="C42" s="24">
        <f>SUM(D20*D13*(D16*(C25+C39)-C40)/(D19*(D12-D16*D14)))</f>
        <v>12.538997715199036</v>
      </c>
      <c r="D42" s="3" t="s">
        <v>37</v>
      </c>
      <c r="E42" s="3"/>
      <c r="F42" s="3"/>
      <c r="G42" s="3"/>
      <c r="H42" s="3"/>
    </row>
    <row r="43" spans="1:8" ht="12.75">
      <c r="A43" s="3"/>
      <c r="B43" s="6" t="s">
        <v>63</v>
      </c>
      <c r="C43" s="3">
        <f>SUM(C42/D13)</f>
        <v>0.006966109841777242</v>
      </c>
      <c r="D43" s="3" t="s">
        <v>64</v>
      </c>
      <c r="E43" s="3"/>
      <c r="F43" s="3"/>
      <c r="G43" s="3"/>
      <c r="H43" s="3"/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2.75">
      <c r="A45" s="3"/>
      <c r="B45" s="15" t="s">
        <v>66</v>
      </c>
      <c r="C45" s="16">
        <f>SUM(C42)</f>
        <v>12.538997715199036</v>
      </c>
      <c r="D45" s="17" t="s">
        <v>37</v>
      </c>
      <c r="E45" s="3"/>
      <c r="F45" s="3"/>
      <c r="G45" s="3"/>
      <c r="H45" s="3"/>
    </row>
    <row r="46" spans="1:8" ht="12.75">
      <c r="A46" s="3"/>
      <c r="B46" s="15" t="s">
        <v>67</v>
      </c>
      <c r="C46" s="18">
        <f>SUM(D20)</f>
        <v>2</v>
      </c>
      <c r="D46" s="17" t="s">
        <v>25</v>
      </c>
      <c r="E46" s="3"/>
      <c r="F46" s="3"/>
      <c r="G46" s="3"/>
      <c r="H46" s="3"/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3"/>
      <c r="B59" s="3"/>
      <c r="C59" s="3"/>
      <c r="D59" s="3"/>
      <c r="E59" s="3"/>
      <c r="F59" s="3"/>
      <c r="G59" s="3"/>
      <c r="H59" s="3"/>
    </row>
  </sheetData>
  <sheetProtection formatCells="0" formatColumns="0" formatRows="0" insertColumns="0" insertRows="0" insertHyperlinks="0" deleteColumns="0" deleteRows="0" sort="0" autoFilter="0" pivotTables="0"/>
  <printOptions/>
  <pageMargins left="0" right="0" top="0" bottom="0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Павел</cp:lastModifiedBy>
  <cp:lastPrinted>2007-12-13T08:17:04Z</cp:lastPrinted>
  <dcterms:created xsi:type="dcterms:W3CDTF">2007-08-22T07:48:13Z</dcterms:created>
  <dcterms:modified xsi:type="dcterms:W3CDTF">2008-02-16T21:06:40Z</dcterms:modified>
  <cp:category/>
  <cp:version/>
  <cp:contentType/>
  <cp:contentStatus/>
</cp:coreProperties>
</file>